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P:\BECAS ESTUDIANTES HECANSA\2025-2026\"/>
    </mc:Choice>
  </mc:AlternateContent>
  <xr:revisionPtr revIDLastSave="0" documentId="13_ncr:1_{50DE6084-B45B-4D2B-8F1B-626AEE8DD6A6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Hoja1" sheetId="1" r:id="rId1"/>
  </sheets>
  <calcPr calcId="191029" iterateDelta="1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33" i="1"/>
  <c r="C24" i="1"/>
  <c r="C15" i="1"/>
  <c r="J20" i="1" l="1"/>
  <c r="E27" i="1" l="1"/>
  <c r="F27" i="1"/>
  <c r="L6" i="1"/>
  <c r="L7" i="1"/>
  <c r="L8" i="1"/>
  <c r="L9" i="1"/>
  <c r="L10" i="1"/>
  <c r="L11" i="1"/>
  <c r="L12" i="1"/>
  <c r="L5" i="1"/>
  <c r="E39" i="1" l="1"/>
  <c r="F39" i="1" s="1"/>
  <c r="E38" i="1"/>
  <c r="F38" i="1" s="1"/>
  <c r="E37" i="1"/>
  <c r="F37" i="1" s="1"/>
  <c r="E36" i="1"/>
  <c r="F36" i="1" s="1"/>
  <c r="E30" i="1"/>
  <c r="F30" i="1" s="1"/>
  <c r="E29" i="1"/>
  <c r="F29" i="1" s="1"/>
  <c r="E28" i="1"/>
  <c r="F28" i="1" s="1"/>
  <c r="E21" i="1"/>
  <c r="F21" i="1" s="1"/>
  <c r="E20" i="1"/>
  <c r="F20" i="1" s="1"/>
  <c r="E19" i="1"/>
  <c r="F19" i="1" s="1"/>
  <c r="E18" i="1"/>
  <c r="F18" i="1" s="1"/>
  <c r="J21" i="1" l="1"/>
  <c r="E12" i="1"/>
  <c r="F12" i="1" s="1"/>
  <c r="E11" i="1"/>
  <c r="F11" i="1" s="1"/>
  <c r="E10" i="1"/>
  <c r="F10" i="1" s="1"/>
  <c r="E9" i="1"/>
  <c r="F9" i="1" s="1"/>
  <c r="C13" i="1" l="1"/>
  <c r="C22" i="1"/>
  <c r="C40" i="1"/>
  <c r="C31" i="1"/>
</calcChain>
</file>

<file path=xl/sharedStrings.xml><?xml version="1.0" encoding="utf-8"?>
<sst xmlns="http://schemas.openxmlformats.org/spreadsheetml/2006/main" count="88" uniqueCount="53">
  <si>
    <t>AUTOBAREMO BECAS</t>
  </si>
  <si>
    <t>PUNTUACIÓN LIGADA A LA RENTA</t>
  </si>
  <si>
    <t>MIEMBROS COPUTABLES EN LA UNIDAD FAMILIAR</t>
  </si>
  <si>
    <t>UMBRAL 1 (€/AÑO)</t>
  </si>
  <si>
    <t>UMBRAL 2 (€/AÑO)</t>
  </si>
  <si>
    <t>UMBRAL 3 (€/AÑO)</t>
  </si>
  <si>
    <t>PUNTUACIÓN SEGÚN UMBRAL</t>
  </si>
  <si>
    <t>APELLIDOS</t>
  </si>
  <si>
    <t>PUNTOS</t>
  </si>
  <si>
    <t>NOMBRE</t>
  </si>
  <si>
    <t>1 PERSONA</t>
  </si>
  <si>
    <t>DNI</t>
  </si>
  <si>
    <t>2 PERSONAS</t>
  </si>
  <si>
    <t>3 PERSONAS</t>
  </si>
  <si>
    <t>MATRICULA ANUAL</t>
  </si>
  <si>
    <t>EXENCIÓN</t>
  </si>
  <si>
    <t>A RESTAR</t>
  </si>
  <si>
    <t>A PAGAR MATRICULA</t>
  </si>
  <si>
    <t>4 PERSONAS</t>
  </si>
  <si>
    <r>
      <t xml:space="preserve">ENTRE </t>
    </r>
    <r>
      <rPr>
        <b/>
        <sz val="11"/>
        <color theme="1"/>
        <rFont val="Calibri"/>
        <family val="2"/>
        <scheme val="minor"/>
      </rPr>
      <t>1 Y 3</t>
    </r>
  </si>
  <si>
    <t>5 PERSONAS</t>
  </si>
  <si>
    <r>
      <t xml:space="preserve">ENTRE </t>
    </r>
    <r>
      <rPr>
        <b/>
        <sz val="11"/>
        <color theme="1"/>
        <rFont val="Calibri"/>
        <family val="2"/>
        <scheme val="minor"/>
      </rPr>
      <t>4 Y 7</t>
    </r>
  </si>
  <si>
    <t>6 PERSONAS</t>
  </si>
  <si>
    <r>
      <t xml:space="preserve">ENTRE </t>
    </r>
    <r>
      <rPr>
        <b/>
        <sz val="11"/>
        <color theme="1"/>
        <rFont val="Calibri"/>
        <family val="2"/>
        <scheme val="minor"/>
      </rPr>
      <t>8 Y 11</t>
    </r>
  </si>
  <si>
    <t>7 PERSONAS</t>
  </si>
  <si>
    <r>
      <t xml:space="preserve">ENTRE </t>
    </r>
    <r>
      <rPr>
        <b/>
        <sz val="11"/>
        <color theme="1"/>
        <rFont val="Calibri"/>
        <family val="2"/>
        <scheme val="minor"/>
      </rPr>
      <t>12 Y 15</t>
    </r>
  </si>
  <si>
    <t>8 PERSONAS</t>
  </si>
  <si>
    <t>BECA OBTENIDA</t>
  </si>
  <si>
    <t>RENTA FAMILIAR</t>
  </si>
  <si>
    <t>PUNTOS SEGÚN UMBRAL</t>
  </si>
  <si>
    <t>TOTAL PUNTUACIÓN</t>
  </si>
  <si>
    <t>PUNTUACIÓN LIGADA AL EXPEDIENTE</t>
  </si>
  <si>
    <t>REQUISITOS ENSEÑANZA</t>
  </si>
  <si>
    <t>NOTA MEDIA ENTRE  9 - 10</t>
  </si>
  <si>
    <t>NOTA MEDIA ENTRE  8 - 8,99</t>
  </si>
  <si>
    <t>NOTA MEDIA ENTRE  7 - 7,99</t>
  </si>
  <si>
    <t>NOTA MEDIA ENTRE  6 - 6,99</t>
  </si>
  <si>
    <t>NOTA MEDIA ENTRE  5 - 5,99</t>
  </si>
  <si>
    <t xml:space="preserve">NOTA MEDIA </t>
  </si>
  <si>
    <t>PUNTUACIÓN BECA</t>
  </si>
  <si>
    <t>ESTUDIANTES PRIMER CURSO</t>
  </si>
  <si>
    <t>ESTUDIANTES SEGUNDO CURSO</t>
  </si>
  <si>
    <t>PUNTUACIÓN LIGADA A LA DISCAPACIDAD</t>
  </si>
  <si>
    <t>EN GRADO IGUAL O SEPERIOR AL 33%</t>
  </si>
  <si>
    <t>PUNTUACIÓN LIGADA A VÍCTIMAS DE VIOLENCIA DE GÉNERO</t>
  </si>
  <si>
    <t>VÍCTIMA DE VIOLENCIA DE GÉNERO ACREDITADO SEGÚN SE ESTIPULA EN LAS BASES</t>
  </si>
  <si>
    <t>OTROS CRITERIOS PUNTUABLES</t>
  </si>
  <si>
    <t>FAMILIA NUMEROSA</t>
  </si>
  <si>
    <t>CUYO SUSTENTOR PRINCIPAL SE ENCUENTRA EN SITUACIÓN DE DESEMPLEO O PENSIONISTA</t>
  </si>
  <si>
    <t>1ER CURSO GASTRONOMÍA, REPOSTERÍA, DIRECCIÓN COCINA, GESTIÓN HOTELERA</t>
  </si>
  <si>
    <t>2º CURSO  DIRECCIÓN COCINA, GESTIÓN HOTELERA</t>
  </si>
  <si>
    <t>1º DIRECCIÓN DE RESTAURACIÓN INTENSIVA</t>
  </si>
  <si>
    <t>1º DIRECCIÓN DE RESTAURACIÓN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</si>
</sst>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2" fontId="6" fillId="0" borderId="28" xfId="0" applyNumberFormat="1" applyFont="1" applyBorder="1" applyAlignment="1" applyProtection="1">
      <alignment horizontal="center" vertical="center"/>
      <protection locked="0"/>
    </xf>
    <xf numFmtId="2" fontId="6" fillId="0" borderId="19" xfId="0" applyNumberFormat="1" applyFont="1" applyBorder="1" applyAlignment="1" applyProtection="1">
      <alignment horizontal="center" vertical="center"/>
      <protection locked="0"/>
    </xf>
    <xf numFmtId="1" fontId="6" fillId="0" borderId="12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1" fontId="6" fillId="0" borderId="1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164" fontId="2" fillId="2" borderId="4" xfId="0" applyNumberFormat="1" applyFont="1" applyFill="1" applyBorder="1" applyAlignment="1" applyProtection="1">
      <alignment horizontal="center" vertical="center"/>
    </xf>
    <xf numFmtId="1" fontId="2" fillId="2" borderId="6" xfId="1" applyNumberFormat="1" applyFont="1" applyFill="1" applyBorder="1" applyAlignment="1" applyProtection="1">
      <alignment horizontal="center" vertical="center"/>
    </xf>
    <xf numFmtId="1" fontId="2" fillId="2" borderId="6" xfId="0" applyNumberFormat="1" applyFont="1" applyFill="1" applyBorder="1" applyAlignment="1" applyProtection="1">
      <alignment horizontal="center" vertical="center"/>
    </xf>
    <xf numFmtId="1" fontId="2" fillId="2" borderId="7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164" fontId="2" fillId="2" borderId="11" xfId="0" applyNumberFormat="1" applyFont="1" applyFill="1" applyBorder="1" applyAlignment="1" applyProtection="1">
      <alignment horizontal="left" vertical="center"/>
    </xf>
    <xf numFmtId="164" fontId="0" fillId="0" borderId="12" xfId="1" applyNumberFormat="1" applyFon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0" borderId="14" xfId="0" applyNumberFormat="1" applyBorder="1" applyAlignment="1" applyProtection="1">
      <alignment horizontal="center" vertical="center"/>
    </xf>
    <xf numFmtId="1" fontId="6" fillId="2" borderId="11" xfId="1" applyNumberFormat="1" applyFont="1" applyFill="1" applyBorder="1" applyAlignment="1" applyProtection="1">
      <alignment horizontal="center" vertical="center"/>
    </xf>
    <xf numFmtId="1" fontId="0" fillId="0" borderId="0" xfId="1" applyNumberFormat="1" applyFont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left"/>
    </xf>
    <xf numFmtId="164" fontId="0" fillId="0" borderId="16" xfId="0" applyNumberFormat="1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</xf>
    <xf numFmtId="164" fontId="0" fillId="0" borderId="17" xfId="0" applyNumberForma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9" fontId="0" fillId="0" borderId="9" xfId="1" applyFont="1" applyBorder="1" applyAlignment="1" applyProtection="1">
      <alignment horizontal="center" vertical="center"/>
    </xf>
    <xf numFmtId="2" fontId="0" fillId="0" borderId="9" xfId="1" applyNumberFormat="1" applyFont="1" applyBorder="1" applyAlignment="1" applyProtection="1">
      <alignment horizontal="center" vertical="center"/>
    </xf>
    <xf numFmtId="164" fontId="0" fillId="0" borderId="19" xfId="0" applyNumberFormat="1" applyBorder="1" applyAlignment="1" applyProtection="1">
      <alignment horizontal="center" vertical="center"/>
    </xf>
    <xf numFmtId="164" fontId="0" fillId="2" borderId="15" xfId="0" applyNumberFormat="1" applyFill="1" applyBorder="1" applyAlignment="1" applyProtection="1">
      <alignment horizontal="center" vertical="center"/>
    </xf>
    <xf numFmtId="9" fontId="0" fillId="0" borderId="9" xfId="0" applyNumberFormat="1" applyBorder="1" applyAlignment="1" applyProtection="1">
      <alignment horizontal="center" vertical="center"/>
    </xf>
    <xf numFmtId="2" fontId="0" fillId="0" borderId="9" xfId="0" applyNumberFormat="1" applyBorder="1" applyAlignment="1" applyProtection="1">
      <alignment horizontal="center" vertical="center"/>
    </xf>
    <xf numFmtId="164" fontId="0" fillId="0" borderId="33" xfId="0" applyNumberFormat="1" applyBorder="1" applyAlignment="1" applyProtection="1">
      <alignment horizontal="center" vertical="center"/>
    </xf>
    <xf numFmtId="9" fontId="0" fillId="0" borderId="20" xfId="1" applyFont="1" applyBorder="1" applyAlignment="1" applyProtection="1">
      <alignment horizontal="center" vertical="center"/>
    </xf>
    <xf numFmtId="164" fontId="0" fillId="2" borderId="21" xfId="0" applyNumberForma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left"/>
    </xf>
    <xf numFmtId="0" fontId="6" fillId="2" borderId="1" xfId="0" applyFont="1" applyFill="1" applyBorder="1" applyProtection="1"/>
    <xf numFmtId="2" fontId="6" fillId="3" borderId="4" xfId="1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left"/>
    </xf>
    <xf numFmtId="1" fontId="0" fillId="0" borderId="0" xfId="0" applyNumberFormat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left" vertical="center"/>
    </xf>
    <xf numFmtId="1" fontId="6" fillId="0" borderId="3" xfId="0" applyNumberFormat="1" applyFont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left" vertical="center"/>
    </xf>
    <xf numFmtId="0" fontId="2" fillId="2" borderId="22" xfId="0" applyFont="1" applyFill="1" applyBorder="1" applyAlignment="1" applyProtection="1">
      <alignment horizontal="center" wrapText="1"/>
    </xf>
    <xf numFmtId="0" fontId="2" fillId="2" borderId="23" xfId="0" applyFont="1" applyFill="1" applyBorder="1" applyAlignment="1" applyProtection="1">
      <alignment horizontal="center" wrapText="1"/>
    </xf>
    <xf numFmtId="0" fontId="2" fillId="2" borderId="24" xfId="0" applyFont="1" applyFill="1" applyBorder="1" applyAlignment="1" applyProtection="1">
      <alignment horizont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2" borderId="25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left" wrapText="1"/>
    </xf>
    <xf numFmtId="0" fontId="0" fillId="2" borderId="10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27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vertical="center"/>
    </xf>
    <xf numFmtId="0" fontId="0" fillId="2" borderId="21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left" vertical="center"/>
    </xf>
    <xf numFmtId="0" fontId="2" fillId="2" borderId="30" xfId="0" applyFont="1" applyFill="1" applyBorder="1" applyAlignment="1" applyProtection="1">
      <alignment horizontal="left" vertical="center"/>
    </xf>
    <xf numFmtId="0" fontId="2" fillId="2" borderId="31" xfId="0" applyFont="1" applyFill="1" applyBorder="1" applyAlignment="1" applyProtection="1">
      <alignment horizontal="left" vertical="center" wrapText="1"/>
    </xf>
    <xf numFmtId="0" fontId="2" fillId="2" borderId="32" xfId="0" applyFont="1" applyFill="1" applyBorder="1" applyAlignment="1" applyProtection="1">
      <alignment horizontal="left" vertical="center" wrapText="1"/>
    </xf>
    <xf numFmtId="164" fontId="6" fillId="0" borderId="16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 applyProtection="1">
      <alignment horizontal="center" vertical="center"/>
      <protection locked="0"/>
    </xf>
    <xf numFmtId="1" fontId="6" fillId="0" borderId="16" xfId="0" applyNumberFormat="1" applyFont="1" applyBorder="1" applyAlignment="1" applyProtection="1">
      <alignment horizontal="center" vertical="center"/>
      <protection locked="0"/>
    </xf>
    <xf numFmtId="1" fontId="6" fillId="0" borderId="9" xfId="0" applyNumberFormat="1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 wrapText="1"/>
    </xf>
    <xf numFmtId="0" fontId="2" fillId="2" borderId="3" xfId="0" applyFont="1" applyFill="1" applyBorder="1" applyAlignment="1" applyProtection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workbookViewId="0">
      <selection activeCell="C4" sqref="C4:F4"/>
    </sheetView>
  </sheetViews>
  <sheetFormatPr baseColWidth="10" defaultRowHeight="15" x14ac:dyDescent="0.25"/>
  <cols>
    <col min="1" max="1" width="22" style="4" customWidth="1"/>
    <col min="2" max="2" width="21.28515625" style="4" customWidth="1"/>
    <col min="3" max="3" width="11.42578125" style="4"/>
    <col min="4" max="4" width="14.42578125" style="4" customWidth="1"/>
    <col min="5" max="5" width="12" style="4" customWidth="1"/>
    <col min="6" max="6" width="21.5703125" style="4" customWidth="1"/>
    <col min="7" max="7" width="11.42578125" style="4"/>
    <col min="8" max="8" width="30.28515625" style="4" customWidth="1"/>
    <col min="9" max="9" width="18.140625" style="4" bestFit="1" customWidth="1"/>
    <col min="10" max="10" width="18.140625" style="4" customWidth="1"/>
    <col min="11" max="11" width="18.140625" style="4" bestFit="1" customWidth="1"/>
    <col min="12" max="12" width="18.140625" style="4" customWidth="1"/>
    <col min="13" max="13" width="17.5703125" style="4" customWidth="1"/>
    <col min="14" max="16384" width="11.42578125" style="4"/>
  </cols>
  <sheetData>
    <row r="1" spans="1:13" s="6" customFormat="1" ht="16.5" thickBot="1" x14ac:dyDescent="0.3"/>
    <row r="2" spans="1:13" ht="24.95" customHeight="1" thickBot="1" x14ac:dyDescent="0.3">
      <c r="B2" s="71" t="s">
        <v>0</v>
      </c>
      <c r="C2" s="72"/>
      <c r="D2" s="72"/>
      <c r="E2" s="72"/>
      <c r="F2" s="73"/>
      <c r="H2" s="74" t="s">
        <v>1</v>
      </c>
      <c r="I2" s="75"/>
      <c r="J2" s="75"/>
      <c r="K2" s="75"/>
      <c r="L2" s="76"/>
      <c r="M2" s="7"/>
    </row>
    <row r="3" spans="1:13" ht="30.75" customHeight="1" thickBot="1" x14ac:dyDescent="0.3">
      <c r="H3" s="8" t="s">
        <v>2</v>
      </c>
      <c r="I3" s="9" t="s">
        <v>3</v>
      </c>
      <c r="J3" s="10" t="s">
        <v>4</v>
      </c>
      <c r="K3" s="11" t="s">
        <v>5</v>
      </c>
      <c r="L3" s="77" t="s">
        <v>6</v>
      </c>
      <c r="M3" s="12"/>
    </row>
    <row r="4" spans="1:13" ht="24.95" customHeight="1" thickBot="1" x14ac:dyDescent="0.3">
      <c r="B4" s="13" t="s">
        <v>7</v>
      </c>
      <c r="C4" s="70"/>
      <c r="D4" s="70"/>
      <c r="E4" s="70"/>
      <c r="F4" s="70"/>
      <c r="H4" s="14" t="s">
        <v>8</v>
      </c>
      <c r="I4" s="15">
        <v>9</v>
      </c>
      <c r="J4" s="16">
        <v>8</v>
      </c>
      <c r="K4" s="17">
        <v>7</v>
      </c>
      <c r="L4" s="78"/>
      <c r="M4" s="18"/>
    </row>
    <row r="5" spans="1:13" ht="24.95" customHeight="1" x14ac:dyDescent="0.25">
      <c r="B5" s="13" t="s">
        <v>9</v>
      </c>
      <c r="C5" s="70"/>
      <c r="D5" s="70"/>
      <c r="E5" s="70"/>
      <c r="F5" s="70"/>
      <c r="H5" s="19" t="s">
        <v>10</v>
      </c>
      <c r="I5" s="20">
        <v>8843</v>
      </c>
      <c r="J5" s="21">
        <v>13898</v>
      </c>
      <c r="K5" s="22">
        <v>14818</v>
      </c>
      <c r="L5" s="23" t="str">
        <f>IF($I$13&lt;=I5,"9",IF($I$13&lt;=J5,"8",IF($I$13&lt;=K5,"7","0")))</f>
        <v>9</v>
      </c>
      <c r="M5" s="24"/>
    </row>
    <row r="6" spans="1:13" ht="24.95" customHeight="1" x14ac:dyDescent="0.25">
      <c r="B6" s="13" t="s">
        <v>11</v>
      </c>
      <c r="C6" s="70"/>
      <c r="D6" s="70"/>
      <c r="E6" s="70"/>
      <c r="F6" s="70"/>
      <c r="H6" s="25" t="s">
        <v>12</v>
      </c>
      <c r="I6" s="26">
        <v>13264</v>
      </c>
      <c r="J6" s="27">
        <v>23724</v>
      </c>
      <c r="K6" s="28">
        <v>25293</v>
      </c>
      <c r="L6" s="23" t="str">
        <f t="shared" ref="L6:L12" si="0">IF($I$13&lt;=I6,"9",IF($I$13&lt;=J6,"8",IF($I$13&lt;=K6,"7","0")))</f>
        <v>9</v>
      </c>
      <c r="M6" s="29"/>
    </row>
    <row r="7" spans="1:13" ht="24.95" customHeight="1" thickBot="1" x14ac:dyDescent="0.3">
      <c r="H7" s="25" t="s">
        <v>13</v>
      </c>
      <c r="I7" s="26">
        <v>17685</v>
      </c>
      <c r="J7" s="27">
        <v>32201</v>
      </c>
      <c r="K7" s="28">
        <v>34332</v>
      </c>
      <c r="L7" s="23" t="str">
        <f t="shared" si="0"/>
        <v>9</v>
      </c>
      <c r="M7" s="29"/>
    </row>
    <row r="8" spans="1:13" ht="24.95" customHeight="1" thickBot="1" x14ac:dyDescent="0.3">
      <c r="B8" s="30" t="s">
        <v>14</v>
      </c>
      <c r="C8" s="10" t="s">
        <v>15</v>
      </c>
      <c r="D8" s="10" t="s">
        <v>8</v>
      </c>
      <c r="E8" s="31" t="s">
        <v>16</v>
      </c>
      <c r="F8" s="32" t="s">
        <v>17</v>
      </c>
      <c r="H8" s="25" t="s">
        <v>18</v>
      </c>
      <c r="I8" s="26">
        <v>22107</v>
      </c>
      <c r="J8" s="27">
        <v>38242</v>
      </c>
      <c r="K8" s="28">
        <v>40773</v>
      </c>
      <c r="L8" s="23" t="str">
        <f t="shared" si="0"/>
        <v>9</v>
      </c>
      <c r="M8" s="29"/>
    </row>
    <row r="9" spans="1:13" ht="24.95" customHeight="1" x14ac:dyDescent="0.25">
      <c r="A9" s="79" t="s">
        <v>50</v>
      </c>
      <c r="B9" s="26">
        <v>2000</v>
      </c>
      <c r="C9" s="33">
        <v>0.25</v>
      </c>
      <c r="D9" s="34" t="s">
        <v>19</v>
      </c>
      <c r="E9" s="35">
        <f>B9*C9</f>
        <v>500</v>
      </c>
      <c r="F9" s="36">
        <f>B9-E9</f>
        <v>1500</v>
      </c>
      <c r="H9" s="25" t="s">
        <v>20</v>
      </c>
      <c r="I9" s="26">
        <v>25644</v>
      </c>
      <c r="J9" s="27">
        <v>42743</v>
      </c>
      <c r="K9" s="28">
        <v>45572</v>
      </c>
      <c r="L9" s="23" t="str">
        <f t="shared" si="0"/>
        <v>9</v>
      </c>
      <c r="M9" s="29"/>
    </row>
    <row r="10" spans="1:13" ht="24.95" customHeight="1" x14ac:dyDescent="0.25">
      <c r="A10" s="80"/>
      <c r="B10" s="26">
        <v>2000</v>
      </c>
      <c r="C10" s="37">
        <v>0.5</v>
      </c>
      <c r="D10" s="38" t="s">
        <v>21</v>
      </c>
      <c r="E10" s="35">
        <f>B10*C10</f>
        <v>1000</v>
      </c>
      <c r="F10" s="36">
        <f>B10-E10</f>
        <v>1000</v>
      </c>
      <c r="H10" s="25" t="s">
        <v>22</v>
      </c>
      <c r="I10" s="26">
        <v>29181</v>
      </c>
      <c r="J10" s="27">
        <v>46142</v>
      </c>
      <c r="K10" s="28">
        <v>49196</v>
      </c>
      <c r="L10" s="23" t="str">
        <f t="shared" si="0"/>
        <v>9</v>
      </c>
      <c r="M10" s="29"/>
    </row>
    <row r="11" spans="1:13" ht="24.95" customHeight="1" x14ac:dyDescent="0.25">
      <c r="A11" s="80"/>
      <c r="B11" s="26">
        <v>2000</v>
      </c>
      <c r="C11" s="37">
        <v>0.75</v>
      </c>
      <c r="D11" s="38" t="s">
        <v>23</v>
      </c>
      <c r="E11" s="35">
        <f>B11*C11</f>
        <v>1500</v>
      </c>
      <c r="F11" s="36">
        <f>B11-E11</f>
        <v>500</v>
      </c>
      <c r="H11" s="25" t="s">
        <v>24</v>
      </c>
      <c r="I11" s="26">
        <v>32718</v>
      </c>
      <c r="J11" s="27">
        <v>49503</v>
      </c>
      <c r="K11" s="28">
        <v>52780</v>
      </c>
      <c r="L11" s="23" t="str">
        <f t="shared" si="0"/>
        <v>9</v>
      </c>
      <c r="M11" s="29"/>
    </row>
    <row r="12" spans="1:13" ht="24.95" customHeight="1" thickBot="1" x14ac:dyDescent="0.3">
      <c r="A12" s="81"/>
      <c r="B12" s="39">
        <v>2000</v>
      </c>
      <c r="C12" s="40">
        <v>1</v>
      </c>
      <c r="D12" s="34" t="s">
        <v>25</v>
      </c>
      <c r="E12" s="35">
        <f>B12*C12</f>
        <v>2000</v>
      </c>
      <c r="F12" s="41">
        <f>B12-E12</f>
        <v>0</v>
      </c>
      <c r="H12" s="42" t="s">
        <v>26</v>
      </c>
      <c r="I12" s="26">
        <v>36255</v>
      </c>
      <c r="J12" s="27">
        <v>52850</v>
      </c>
      <c r="K12" s="28">
        <v>56348</v>
      </c>
      <c r="L12" s="23" t="str">
        <f t="shared" si="0"/>
        <v>9</v>
      </c>
      <c r="M12" s="29"/>
    </row>
    <row r="13" spans="1:13" ht="24.95" customHeight="1" thickBot="1" x14ac:dyDescent="0.3">
      <c r="B13" s="43" t="s">
        <v>27</v>
      </c>
      <c r="C13" s="44" t="str">
        <f>IF($C$15&lt;=3,"25%",IF($C$15&lt;=7,"50%",IF($C$15&lt;=11,"75%","100%")))</f>
        <v>25%</v>
      </c>
      <c r="H13" s="45" t="s">
        <v>28</v>
      </c>
      <c r="I13" s="89"/>
      <c r="J13" s="90"/>
      <c r="K13" s="24"/>
      <c r="L13" s="46"/>
      <c r="M13" s="29"/>
    </row>
    <row r="14" spans="1:13" ht="24.95" customHeight="1" thickBot="1" x14ac:dyDescent="0.3">
      <c r="H14" s="45" t="s">
        <v>29</v>
      </c>
      <c r="I14" s="91"/>
      <c r="J14" s="92"/>
      <c r="K14" s="29"/>
      <c r="L14" s="46"/>
      <c r="M14" s="29"/>
    </row>
    <row r="15" spans="1:13" ht="24.95" customHeight="1" thickBot="1" x14ac:dyDescent="0.3">
      <c r="B15" s="47" t="s">
        <v>30</v>
      </c>
      <c r="C15" s="48">
        <f>I14+J20+J21+J24+K27+K30+K31</f>
        <v>0</v>
      </c>
    </row>
    <row r="16" spans="1:13" ht="24.95" customHeight="1" thickBot="1" x14ac:dyDescent="0.3">
      <c r="H16" s="74" t="s">
        <v>31</v>
      </c>
      <c r="I16" s="75"/>
      <c r="J16" s="75"/>
      <c r="K16" s="75"/>
      <c r="L16" s="75"/>
      <c r="M16" s="76"/>
    </row>
    <row r="17" spans="1:13" ht="34.5" customHeight="1" thickBot="1" x14ac:dyDescent="0.3">
      <c r="B17" s="30" t="s">
        <v>14</v>
      </c>
      <c r="C17" s="10" t="s">
        <v>15</v>
      </c>
      <c r="D17" s="10" t="s">
        <v>8</v>
      </c>
      <c r="E17" s="31" t="s">
        <v>16</v>
      </c>
      <c r="F17" s="32" t="s">
        <v>17</v>
      </c>
      <c r="H17" s="49" t="s">
        <v>32</v>
      </c>
      <c r="I17" s="50" t="s">
        <v>33</v>
      </c>
      <c r="J17" s="51" t="s">
        <v>34</v>
      </c>
      <c r="K17" s="51" t="s">
        <v>35</v>
      </c>
      <c r="L17" s="51" t="s">
        <v>36</v>
      </c>
      <c r="M17" s="52" t="s">
        <v>37</v>
      </c>
    </row>
    <row r="18" spans="1:13" ht="24.95" customHeight="1" thickBot="1" x14ac:dyDescent="0.3">
      <c r="A18" s="82" t="s">
        <v>49</v>
      </c>
      <c r="B18" s="26">
        <v>2200</v>
      </c>
      <c r="C18" s="33">
        <v>0.25</v>
      </c>
      <c r="D18" s="34" t="s">
        <v>19</v>
      </c>
      <c r="E18" s="35">
        <f>B18*C18</f>
        <v>550</v>
      </c>
      <c r="F18" s="36">
        <f>B18-E18</f>
        <v>1650</v>
      </c>
      <c r="H18" s="32" t="s">
        <v>8</v>
      </c>
      <c r="I18" s="53">
        <v>5</v>
      </c>
      <c r="J18" s="54">
        <v>4</v>
      </c>
      <c r="K18" s="54">
        <v>3</v>
      </c>
      <c r="L18" s="54">
        <v>2</v>
      </c>
      <c r="M18" s="55">
        <v>1</v>
      </c>
    </row>
    <row r="19" spans="1:13" ht="24.95" customHeight="1" thickBot="1" x14ac:dyDescent="0.3">
      <c r="A19" s="83"/>
      <c r="B19" s="26">
        <v>2200</v>
      </c>
      <c r="C19" s="37">
        <v>0.5</v>
      </c>
      <c r="D19" s="38" t="s">
        <v>21</v>
      </c>
      <c r="E19" s="35">
        <f>B19*C19</f>
        <v>1100</v>
      </c>
      <c r="F19" s="36">
        <f>B19-E19</f>
        <v>1100</v>
      </c>
      <c r="H19" s="56"/>
      <c r="I19" s="57" t="s">
        <v>38</v>
      </c>
      <c r="J19" s="58" t="s">
        <v>39</v>
      </c>
      <c r="K19" s="59"/>
      <c r="L19" s="59"/>
      <c r="M19" s="59"/>
    </row>
    <row r="20" spans="1:13" ht="24.95" customHeight="1" x14ac:dyDescent="0.25">
      <c r="A20" s="83"/>
      <c r="B20" s="26">
        <v>2200</v>
      </c>
      <c r="C20" s="37">
        <v>0.75</v>
      </c>
      <c r="D20" s="38" t="s">
        <v>23</v>
      </c>
      <c r="E20" s="35">
        <f>B20*C20</f>
        <v>1650</v>
      </c>
      <c r="F20" s="36">
        <f>B20-E20</f>
        <v>550</v>
      </c>
      <c r="H20" s="60" t="s">
        <v>40</v>
      </c>
      <c r="I20" s="1"/>
      <c r="J20" s="61" t="str">
        <f>IF(I20&gt;=9,"5",IF(I20&gt;=8,"4",IF(I20&gt;=7,"3",IF(I20&gt;=6,"2",IF(I20&gt;=5,"1","0")))))</f>
        <v>0</v>
      </c>
      <c r="K20" s="62"/>
      <c r="L20" s="62"/>
      <c r="M20" s="62"/>
    </row>
    <row r="21" spans="1:13" ht="24.95" customHeight="1" thickBot="1" x14ac:dyDescent="0.3">
      <c r="A21" s="84"/>
      <c r="B21" s="26">
        <v>2200</v>
      </c>
      <c r="C21" s="40">
        <v>1</v>
      </c>
      <c r="D21" s="34" t="s">
        <v>25</v>
      </c>
      <c r="E21" s="35">
        <f>B21*C21</f>
        <v>2200</v>
      </c>
      <c r="F21" s="41">
        <f>B21-E21</f>
        <v>0</v>
      </c>
      <c r="H21" s="63" t="s">
        <v>41</v>
      </c>
      <c r="I21" s="2"/>
      <c r="J21" s="61" t="str">
        <f>IF(I21&gt;=9,"5",IF(I21&gt;=8,"4",IF(I21&gt;=7,"3",IF(I21&gt;=6,"2",IF(I21&gt;=5,"1","0")))))</f>
        <v>0</v>
      </c>
      <c r="K21" s="62"/>
      <c r="L21" s="62"/>
      <c r="M21" s="62"/>
    </row>
    <row r="22" spans="1:13" ht="24.95" customHeight="1" thickBot="1" x14ac:dyDescent="0.3">
      <c r="B22" s="43" t="s">
        <v>27</v>
      </c>
      <c r="C22" s="44" t="str">
        <f>IF($C$15&lt;=3,"25%",IF($C$15&lt;=7,"50%",IF($C$15&lt;=11,"75%","100%")))</f>
        <v>25%</v>
      </c>
    </row>
    <row r="23" spans="1:13" ht="24.95" customHeight="1" thickBot="1" x14ac:dyDescent="0.3">
      <c r="H23" s="74" t="s">
        <v>42</v>
      </c>
      <c r="I23" s="75"/>
      <c r="J23" s="76"/>
    </row>
    <row r="24" spans="1:13" ht="30" customHeight="1" thickBot="1" x14ac:dyDescent="0.3">
      <c r="B24" s="47" t="s">
        <v>30</v>
      </c>
      <c r="C24" s="48">
        <f>I14+J20+J21+J24+K27+K30+K31</f>
        <v>0</v>
      </c>
      <c r="H24" s="64" t="s">
        <v>43</v>
      </c>
      <c r="I24" s="65">
        <v>1</v>
      </c>
      <c r="J24" s="3"/>
    </row>
    <row r="25" spans="1:13" ht="24.95" customHeight="1" thickBot="1" x14ac:dyDescent="0.3"/>
    <row r="26" spans="1:13" ht="24.95" customHeight="1" thickBot="1" x14ac:dyDescent="0.35">
      <c r="B26" s="30" t="s">
        <v>14</v>
      </c>
      <c r="C26" s="10" t="s">
        <v>15</v>
      </c>
      <c r="D26" s="10" t="s">
        <v>8</v>
      </c>
      <c r="E26" s="31" t="s">
        <v>16</v>
      </c>
      <c r="F26" s="32" t="s">
        <v>17</v>
      </c>
      <c r="H26" s="93" t="s">
        <v>44</v>
      </c>
      <c r="I26" s="94"/>
      <c r="J26" s="94"/>
      <c r="K26" s="95"/>
    </row>
    <row r="27" spans="1:13" ht="31.5" customHeight="1" thickBot="1" x14ac:dyDescent="0.3">
      <c r="A27" s="79" t="s">
        <v>51</v>
      </c>
      <c r="B27" s="26">
        <v>1540</v>
      </c>
      <c r="C27" s="33">
        <v>0.25</v>
      </c>
      <c r="D27" s="34" t="s">
        <v>19</v>
      </c>
      <c r="E27" s="35">
        <f>B27*C27</f>
        <v>385</v>
      </c>
      <c r="F27" s="36">
        <f>B27-E27</f>
        <v>1155</v>
      </c>
      <c r="H27" s="96" t="s">
        <v>45</v>
      </c>
      <c r="I27" s="97"/>
      <c r="J27" s="66">
        <v>1</v>
      </c>
      <c r="K27" s="3"/>
    </row>
    <row r="28" spans="1:13" ht="24.95" customHeight="1" thickBot="1" x14ac:dyDescent="0.3">
      <c r="A28" s="80"/>
      <c r="B28" s="26">
        <v>1540</v>
      </c>
      <c r="C28" s="37">
        <v>0.5</v>
      </c>
      <c r="D28" s="38" t="s">
        <v>21</v>
      </c>
      <c r="E28" s="35">
        <f>B28*C28</f>
        <v>770</v>
      </c>
      <c r="F28" s="36">
        <f>B28-E28</f>
        <v>770</v>
      </c>
    </row>
    <row r="29" spans="1:13" ht="24.95" customHeight="1" thickBot="1" x14ac:dyDescent="0.3">
      <c r="A29" s="80"/>
      <c r="B29" s="26">
        <v>1540</v>
      </c>
      <c r="C29" s="37">
        <v>0.75</v>
      </c>
      <c r="D29" s="38" t="s">
        <v>23</v>
      </c>
      <c r="E29" s="35">
        <f>B29*C29</f>
        <v>1155</v>
      </c>
      <c r="F29" s="36">
        <f>B29-E29</f>
        <v>385</v>
      </c>
      <c r="H29" s="74" t="s">
        <v>46</v>
      </c>
      <c r="I29" s="75"/>
      <c r="J29" s="75"/>
      <c r="K29" s="76"/>
    </row>
    <row r="30" spans="1:13" ht="24.95" customHeight="1" thickBot="1" x14ac:dyDescent="0.3">
      <c r="A30" s="81"/>
      <c r="B30" s="26">
        <v>1540</v>
      </c>
      <c r="C30" s="40">
        <v>1</v>
      </c>
      <c r="D30" s="34" t="s">
        <v>25</v>
      </c>
      <c r="E30" s="35">
        <f>B30*C30</f>
        <v>1540</v>
      </c>
      <c r="F30" s="41">
        <f>B30-E30</f>
        <v>0</v>
      </c>
      <c r="H30" s="85" t="s">
        <v>47</v>
      </c>
      <c r="I30" s="86"/>
      <c r="J30" s="67">
        <v>1</v>
      </c>
      <c r="K30" s="3"/>
    </row>
    <row r="31" spans="1:13" ht="33" customHeight="1" thickBot="1" x14ac:dyDescent="0.3">
      <c r="B31" s="68" t="s">
        <v>27</v>
      </c>
      <c r="C31" s="44" t="str">
        <f>IF($C$15&lt;=3,"25%",IF($C$15&lt;=7,"50%",IF($C$15&lt;=11,"75%","100%")))</f>
        <v>25%</v>
      </c>
      <c r="H31" s="87" t="s">
        <v>48</v>
      </c>
      <c r="I31" s="88"/>
      <c r="J31" s="69">
        <v>1</v>
      </c>
      <c r="K31" s="5"/>
    </row>
    <row r="32" spans="1:13" ht="24.95" customHeight="1" thickBot="1" x14ac:dyDescent="0.3"/>
    <row r="33" spans="1:6" ht="24.95" customHeight="1" thickBot="1" x14ac:dyDescent="0.3">
      <c r="B33" s="47" t="s">
        <v>30</v>
      </c>
      <c r="C33" s="48">
        <f>I14+J20+J21+J24+K27+K30+K31</f>
        <v>0</v>
      </c>
    </row>
    <row r="34" spans="1:6" ht="24.95" customHeight="1" thickBot="1" x14ac:dyDescent="0.3"/>
    <row r="35" spans="1:6" ht="24.95" customHeight="1" thickBot="1" x14ac:dyDescent="0.3">
      <c r="B35" s="30" t="s">
        <v>14</v>
      </c>
      <c r="C35" s="10" t="s">
        <v>15</v>
      </c>
      <c r="D35" s="10" t="s">
        <v>8</v>
      </c>
      <c r="E35" s="31" t="s">
        <v>16</v>
      </c>
      <c r="F35" s="32" t="s">
        <v>17</v>
      </c>
    </row>
    <row r="36" spans="1:6" ht="24.95" customHeight="1" x14ac:dyDescent="0.25">
      <c r="A36" s="79" t="s">
        <v>52</v>
      </c>
      <c r="B36" s="26">
        <v>800</v>
      </c>
      <c r="C36" s="33">
        <v>0.25</v>
      </c>
      <c r="D36" s="34" t="s">
        <v>19</v>
      </c>
      <c r="E36" s="35">
        <f>B36*C36</f>
        <v>200</v>
      </c>
      <c r="F36" s="36">
        <f>B36-E36</f>
        <v>600</v>
      </c>
    </row>
    <row r="37" spans="1:6" ht="24.95" customHeight="1" x14ac:dyDescent="0.25">
      <c r="A37" s="80"/>
      <c r="B37" s="26">
        <v>800</v>
      </c>
      <c r="C37" s="37">
        <v>0.5</v>
      </c>
      <c r="D37" s="38" t="s">
        <v>21</v>
      </c>
      <c r="E37" s="35">
        <f>B37*C37</f>
        <v>400</v>
      </c>
      <c r="F37" s="36">
        <f>B37-E37</f>
        <v>400</v>
      </c>
    </row>
    <row r="38" spans="1:6" ht="24.95" customHeight="1" x14ac:dyDescent="0.25">
      <c r="A38" s="80"/>
      <c r="B38" s="26">
        <v>800</v>
      </c>
      <c r="C38" s="37">
        <v>0.75</v>
      </c>
      <c r="D38" s="38" t="s">
        <v>23</v>
      </c>
      <c r="E38" s="35">
        <f>B38*C38</f>
        <v>600</v>
      </c>
      <c r="F38" s="36">
        <f>B38-E38</f>
        <v>200</v>
      </c>
    </row>
    <row r="39" spans="1:6" ht="24.95" customHeight="1" thickBot="1" x14ac:dyDescent="0.3">
      <c r="A39" s="81"/>
      <c r="B39" s="26">
        <v>800</v>
      </c>
      <c r="C39" s="40">
        <v>1</v>
      </c>
      <c r="D39" s="34" t="s">
        <v>25</v>
      </c>
      <c r="E39" s="35">
        <f>B39*C39</f>
        <v>800</v>
      </c>
      <c r="F39" s="41">
        <f>B39-E39</f>
        <v>0</v>
      </c>
    </row>
    <row r="40" spans="1:6" ht="24.95" customHeight="1" thickBot="1" x14ac:dyDescent="0.3">
      <c r="B40" s="43" t="s">
        <v>27</v>
      </c>
      <c r="C40" s="44" t="str">
        <f>IF($C$15&lt;=3,"25%",IF($C$15&lt;=7,"50%",IF($C$15&lt;=11,"75%","100%")))</f>
        <v>25%</v>
      </c>
    </row>
    <row r="41" spans="1:6" ht="24.95" customHeight="1" thickBot="1" x14ac:dyDescent="0.3"/>
    <row r="42" spans="1:6" ht="24.95" customHeight="1" thickBot="1" x14ac:dyDescent="0.3">
      <c r="B42" s="47" t="s">
        <v>30</v>
      </c>
      <c r="C42" s="48">
        <f>I14+J20+J21+J24+K27+K30+K31++K31</f>
        <v>0</v>
      </c>
    </row>
  </sheetData>
  <sheetProtection algorithmName="SHA-512" hashValue="Mx4XALX8kjRjTCt5FCvYiXeNVNffTSmL3YEX3DgLaEZO/EiiWX+mFrrbF0M5S00rsKCTBKGSaSmRiberrngWGg==" saltValue="iUmpucbDkhIUTfFTjOgdhA==" spinCount="100000" sheet="1" objects="1" scenarios="1" selectLockedCells="1"/>
  <protectedRanges>
    <protectedRange sqref="C4:C6 I13:I14 I20:I21 J24 K27 K30:K31" name="Rango1"/>
  </protectedRanges>
  <mergeCells count="19">
    <mergeCell ref="A9:A12"/>
    <mergeCell ref="A18:A21"/>
    <mergeCell ref="A27:A30"/>
    <mergeCell ref="A36:A39"/>
    <mergeCell ref="H29:K29"/>
    <mergeCell ref="H30:I30"/>
    <mergeCell ref="H31:I31"/>
    <mergeCell ref="I13:J13"/>
    <mergeCell ref="I14:J14"/>
    <mergeCell ref="H16:M16"/>
    <mergeCell ref="H23:J23"/>
    <mergeCell ref="H26:K26"/>
    <mergeCell ref="H27:I27"/>
    <mergeCell ref="C6:F6"/>
    <mergeCell ref="B2:F2"/>
    <mergeCell ref="H2:L2"/>
    <mergeCell ref="L3:L4"/>
    <mergeCell ref="C4:F4"/>
    <mergeCell ref="C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cmoya</dc:creator>
  <cp:lastModifiedBy>María del Pino Martín</cp:lastModifiedBy>
  <dcterms:created xsi:type="dcterms:W3CDTF">2024-05-09T08:35:57Z</dcterms:created>
  <dcterms:modified xsi:type="dcterms:W3CDTF">2025-05-14T11:49:53Z</dcterms:modified>
</cp:coreProperties>
</file>