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ECAS ESTUDIANTES HECANSA\2024-2025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C15" i="1"/>
  <c r="C13" i="1" s="1"/>
  <c r="L12" i="1"/>
  <c r="E12" i="1"/>
  <c r="F12" i="1" s="1"/>
  <c r="L11" i="1"/>
  <c r="E11" i="1"/>
  <c r="F11" i="1" s="1"/>
  <c r="L10" i="1"/>
  <c r="E10" i="1"/>
  <c r="F10" i="1" s="1"/>
  <c r="L9" i="1"/>
  <c r="E9" i="1"/>
  <c r="F9" i="1" s="1"/>
  <c r="L8" i="1"/>
  <c r="L7" i="1"/>
  <c r="L6" i="1"/>
  <c r="L5" i="1"/>
</calcChain>
</file>

<file path=xl/sharedStrings.xml><?xml version="1.0" encoding="utf-8"?>
<sst xmlns="http://schemas.openxmlformats.org/spreadsheetml/2006/main" count="51" uniqueCount="49">
  <si>
    <t>AUTOBAREMO BECAS</t>
  </si>
  <si>
    <t>PUNTUACIÓN LIGADA A LA RENTA</t>
  </si>
  <si>
    <t>MIEMBROS COPUTABLES EN LA UNIDAD FAMILIAR</t>
  </si>
  <si>
    <t>UMBRAL 1 (€/AÑO)</t>
  </si>
  <si>
    <t>UMBRAL 2 (€/AÑO)</t>
  </si>
  <si>
    <t>UMBRAL 3 (€/AÑO)</t>
  </si>
  <si>
    <t>PUNTUACIÓN SEGÚN UMBRAL</t>
  </si>
  <si>
    <t>APELLIDOS</t>
  </si>
  <si>
    <t>PUNTOS</t>
  </si>
  <si>
    <t>NOMBRE</t>
  </si>
  <si>
    <t>1 PERSONA</t>
  </si>
  <si>
    <t>DNI</t>
  </si>
  <si>
    <t>2 PERSONAS</t>
  </si>
  <si>
    <t>3 PERSONAS</t>
  </si>
  <si>
    <t>MATRICULA ANUAL</t>
  </si>
  <si>
    <t>EXENCIÓN</t>
  </si>
  <si>
    <t>A RESTAR</t>
  </si>
  <si>
    <t>A PAGAR MATRICULA</t>
  </si>
  <si>
    <t>4 PERSONAS</t>
  </si>
  <si>
    <r>
      <t xml:space="preserve">ENTRE </t>
    </r>
    <r>
      <rPr>
        <b/>
        <sz val="11"/>
        <color theme="1"/>
        <rFont val="Calibri"/>
        <family val="2"/>
        <scheme val="minor"/>
      </rPr>
      <t>1 Y 3</t>
    </r>
  </si>
  <si>
    <t>5 PERSONAS</t>
  </si>
  <si>
    <r>
      <t xml:space="preserve">ENTRE </t>
    </r>
    <r>
      <rPr>
        <b/>
        <sz val="11"/>
        <color theme="1"/>
        <rFont val="Calibri"/>
        <family val="2"/>
        <scheme val="minor"/>
      </rPr>
      <t>4 Y 7</t>
    </r>
  </si>
  <si>
    <t>6 PERSONAS</t>
  </si>
  <si>
    <r>
      <t xml:space="preserve">ENTRE </t>
    </r>
    <r>
      <rPr>
        <b/>
        <sz val="11"/>
        <color theme="1"/>
        <rFont val="Calibri"/>
        <family val="2"/>
        <scheme val="minor"/>
      </rPr>
      <t>8 Y 11</t>
    </r>
  </si>
  <si>
    <t>7 PERSONAS</t>
  </si>
  <si>
    <r>
      <t xml:space="preserve">ENTRE </t>
    </r>
    <r>
      <rPr>
        <b/>
        <sz val="11"/>
        <color theme="1"/>
        <rFont val="Calibri"/>
        <family val="2"/>
        <scheme val="minor"/>
      </rPr>
      <t>12 Y 15</t>
    </r>
  </si>
  <si>
    <t>8 PERSONAS</t>
  </si>
  <si>
    <t>BECA OBTENIDA</t>
  </si>
  <si>
    <t>RENTA FAMILIAR</t>
  </si>
  <si>
    <t>PUNTOS SEGÚN UMBRAL</t>
  </si>
  <si>
    <t>TOTAL PUNTUACIÓN</t>
  </si>
  <si>
    <t>PUNTUACIÓN LIGADA AL EXPEDIENTE</t>
  </si>
  <si>
    <t>REQUISITOS ENSEÑANZA</t>
  </si>
  <si>
    <t>NOTA MEDIA ENTRE  9 - 10</t>
  </si>
  <si>
    <t>NOTA MEDIA ENTRE  8 - 8,99</t>
  </si>
  <si>
    <t>NOTA MEDIA ENTRE  7 - 7,99</t>
  </si>
  <si>
    <t>NOTA MEDIA ENTRE  6 - 6,99</t>
  </si>
  <si>
    <t>NOTA MEDIA ENTRE  5 - 5,99</t>
  </si>
  <si>
    <t xml:space="preserve">NOTA MEDIA </t>
  </si>
  <si>
    <t>PUNTUACIÓN BECA</t>
  </si>
  <si>
    <t>ESTUDIANTES PRIMER CURSO</t>
  </si>
  <si>
    <t>ESTUDIANTES SEGUNDO CURSO</t>
  </si>
  <si>
    <t>PUNTUACIÓN LIGADA A LA DISCAPACIDAD</t>
  </si>
  <si>
    <t>EN GRADO IGUAL O SEPERIOR AL 33%</t>
  </si>
  <si>
    <t>PUNTUACIÓN LIGADA A VÍCTIMAS DE VIOLENCIA DE GÉNERO</t>
  </si>
  <si>
    <t>VÍCTIMA DE VIOLENCIA DE GÉNERO ACREDITADO SEGÚN SE ESTIPULA EN LAS BASES</t>
  </si>
  <si>
    <t>OTROS CRITERIOS PUNTUABLES</t>
  </si>
  <si>
    <t>FAMILIA NUMEROSA</t>
  </si>
  <si>
    <t>CUYO SUSTENTOR PRINCIPAL SE ENCUENTRA EN SITUACIÓN DE DESEMPLEO O PENSIONISTA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</si>
</sst>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left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" fontId="6" fillId="2" borderId="11" xfId="1" applyNumberFormat="1" applyFont="1" applyFill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/>
    </xf>
    <xf numFmtId="164" fontId="0" fillId="0" borderId="1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2" fontId="0" fillId="0" borderId="9" xfId="1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/>
    </xf>
    <xf numFmtId="0" fontId="6" fillId="2" borderId="1" xfId="0" applyFont="1" applyFill="1" applyBorder="1"/>
    <xf numFmtId="2" fontId="6" fillId="3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164" fontId="6" fillId="0" borderId="16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topLeftCell="A7" workbookViewId="0">
      <selection activeCell="H34" sqref="H34"/>
    </sheetView>
  </sheetViews>
  <sheetFormatPr baseColWidth="10" defaultRowHeight="15" x14ac:dyDescent="0.25"/>
  <cols>
    <col min="2" max="2" width="21.28515625" customWidth="1"/>
    <col min="4" max="4" width="14.42578125" customWidth="1"/>
    <col min="5" max="5" width="12" customWidth="1"/>
    <col min="6" max="6" width="21.5703125" customWidth="1"/>
    <col min="8" max="8" width="30.28515625" customWidth="1"/>
    <col min="9" max="9" width="18.140625" bestFit="1" customWidth="1"/>
    <col min="10" max="10" width="18.140625" customWidth="1"/>
    <col min="11" max="11" width="18.140625" bestFit="1" customWidth="1"/>
    <col min="12" max="12" width="18.140625" customWidth="1"/>
    <col min="13" max="13" width="17.5703125" customWidth="1"/>
  </cols>
  <sheetData>
    <row r="1" spans="2:13" s="1" customFormat="1" ht="16.5" thickBot="1" x14ac:dyDescent="0.3"/>
    <row r="2" spans="2:13" ht="21.75" thickBot="1" x14ac:dyDescent="0.3">
      <c r="B2" s="2" t="s">
        <v>0</v>
      </c>
      <c r="C2" s="3"/>
      <c r="D2" s="3"/>
      <c r="E2" s="3"/>
      <c r="F2" s="4"/>
      <c r="H2" s="5" t="s">
        <v>1</v>
      </c>
      <c r="I2" s="6"/>
      <c r="J2" s="6"/>
      <c r="K2" s="6"/>
      <c r="L2" s="7"/>
      <c r="M2" s="8"/>
    </row>
    <row r="3" spans="2:13" ht="30.75" thickBot="1" x14ac:dyDescent="0.3">
      <c r="H3" s="9" t="s">
        <v>2</v>
      </c>
      <c r="I3" s="10" t="s">
        <v>3</v>
      </c>
      <c r="J3" s="11" t="s">
        <v>4</v>
      </c>
      <c r="K3" s="12" t="s">
        <v>5</v>
      </c>
      <c r="L3" s="13" t="s">
        <v>6</v>
      </c>
      <c r="M3" s="14"/>
    </row>
    <row r="4" spans="2:13" ht="16.5" thickBot="1" x14ac:dyDescent="0.3">
      <c r="B4" s="15" t="s">
        <v>7</v>
      </c>
      <c r="C4" s="16"/>
      <c r="D4" s="16"/>
      <c r="E4" s="16"/>
      <c r="F4" s="16"/>
      <c r="H4" s="17" t="s">
        <v>8</v>
      </c>
      <c r="I4" s="18">
        <v>6</v>
      </c>
      <c r="J4" s="19">
        <v>5</v>
      </c>
      <c r="K4" s="20">
        <v>4</v>
      </c>
      <c r="L4" s="21"/>
      <c r="M4" s="22"/>
    </row>
    <row r="5" spans="2:13" ht="15.75" x14ac:dyDescent="0.25">
      <c r="B5" s="15" t="s">
        <v>9</v>
      </c>
      <c r="C5" s="16"/>
      <c r="D5" s="16"/>
      <c r="E5" s="16"/>
      <c r="F5" s="16"/>
      <c r="H5" s="23" t="s">
        <v>10</v>
      </c>
      <c r="I5" s="24">
        <v>8843</v>
      </c>
      <c r="J5" s="25">
        <v>13898</v>
      </c>
      <c r="K5" s="26">
        <v>14818</v>
      </c>
      <c r="L5" s="27" t="str">
        <f>IF($I$13&lt;=I5,"6",IF($I$13&lt;=J5,"5",IF($I$13&lt;=K5,"4","0")))</f>
        <v>6</v>
      </c>
      <c r="M5" s="28"/>
    </row>
    <row r="6" spans="2:13" ht="15.75" x14ac:dyDescent="0.25">
      <c r="B6" s="15" t="s">
        <v>11</v>
      </c>
      <c r="C6" s="16"/>
      <c r="D6" s="16"/>
      <c r="E6" s="16"/>
      <c r="F6" s="16"/>
      <c r="H6" s="29" t="s">
        <v>12</v>
      </c>
      <c r="I6" s="30">
        <v>13264</v>
      </c>
      <c r="J6" s="31">
        <v>23724</v>
      </c>
      <c r="K6" s="32">
        <v>25293</v>
      </c>
      <c r="L6" s="27" t="str">
        <f t="shared" ref="L6:L12" si="0">IF($I$13&lt;=I6,"6",IF($I$13&lt;=J6,"5",IF($I$13&lt;=K6,"4","0")))</f>
        <v>6</v>
      </c>
      <c r="M6" s="33"/>
    </row>
    <row r="7" spans="2:13" ht="16.5" thickBot="1" x14ac:dyDescent="0.3">
      <c r="H7" s="29" t="s">
        <v>13</v>
      </c>
      <c r="I7" s="30">
        <v>17685</v>
      </c>
      <c r="J7" s="31">
        <v>32201</v>
      </c>
      <c r="K7" s="32">
        <v>34332</v>
      </c>
      <c r="L7" s="27" t="str">
        <f t="shared" si="0"/>
        <v>6</v>
      </c>
      <c r="M7" s="33"/>
    </row>
    <row r="8" spans="2:13" ht="16.5" thickBot="1" x14ac:dyDescent="0.3">
      <c r="B8" s="34" t="s">
        <v>14</v>
      </c>
      <c r="C8" s="11" t="s">
        <v>15</v>
      </c>
      <c r="D8" s="11" t="s">
        <v>8</v>
      </c>
      <c r="E8" s="35" t="s">
        <v>16</v>
      </c>
      <c r="F8" s="36" t="s">
        <v>17</v>
      </c>
      <c r="H8" s="29" t="s">
        <v>18</v>
      </c>
      <c r="I8" s="30">
        <v>22107</v>
      </c>
      <c r="J8" s="31">
        <v>38242</v>
      </c>
      <c r="K8" s="32">
        <v>40773</v>
      </c>
      <c r="L8" s="27" t="str">
        <f t="shared" si="0"/>
        <v>6</v>
      </c>
      <c r="M8" s="33"/>
    </row>
    <row r="9" spans="2:13" ht="15.75" x14ac:dyDescent="0.25">
      <c r="B9" s="31">
        <v>2000</v>
      </c>
      <c r="C9" s="37">
        <v>0.25</v>
      </c>
      <c r="D9" s="38" t="s">
        <v>19</v>
      </c>
      <c r="E9" s="39">
        <f>B9*C9</f>
        <v>500</v>
      </c>
      <c r="F9" s="40">
        <f>B9-E9</f>
        <v>1500</v>
      </c>
      <c r="H9" s="29" t="s">
        <v>20</v>
      </c>
      <c r="I9" s="30">
        <v>25644</v>
      </c>
      <c r="J9" s="31">
        <v>42743</v>
      </c>
      <c r="K9" s="32">
        <v>45572</v>
      </c>
      <c r="L9" s="27" t="str">
        <f t="shared" si="0"/>
        <v>6</v>
      </c>
      <c r="M9" s="33"/>
    </row>
    <row r="10" spans="2:13" ht="15.75" x14ac:dyDescent="0.25">
      <c r="B10" s="31">
        <v>2000</v>
      </c>
      <c r="C10" s="41">
        <v>0.5</v>
      </c>
      <c r="D10" s="42" t="s">
        <v>21</v>
      </c>
      <c r="E10" s="39">
        <f>B10*C10</f>
        <v>1000</v>
      </c>
      <c r="F10" s="40">
        <f>B10-E10</f>
        <v>1000</v>
      </c>
      <c r="H10" s="29" t="s">
        <v>22</v>
      </c>
      <c r="I10" s="30">
        <v>29181</v>
      </c>
      <c r="J10" s="31">
        <v>46142</v>
      </c>
      <c r="K10" s="32">
        <v>49196</v>
      </c>
      <c r="L10" s="27" t="str">
        <f t="shared" si="0"/>
        <v>6</v>
      </c>
      <c r="M10" s="33"/>
    </row>
    <row r="11" spans="2:13" ht="15.75" x14ac:dyDescent="0.25">
      <c r="B11" s="31">
        <v>2000</v>
      </c>
      <c r="C11" s="41">
        <v>0.75</v>
      </c>
      <c r="D11" s="42" t="s">
        <v>23</v>
      </c>
      <c r="E11" s="39">
        <f>B11*C11</f>
        <v>1500</v>
      </c>
      <c r="F11" s="40">
        <f>B11-E11</f>
        <v>500</v>
      </c>
      <c r="H11" s="29" t="s">
        <v>24</v>
      </c>
      <c r="I11" s="30">
        <v>32718</v>
      </c>
      <c r="J11" s="31">
        <v>49503</v>
      </c>
      <c r="K11" s="32">
        <v>52780</v>
      </c>
      <c r="L11" s="27" t="str">
        <f t="shared" si="0"/>
        <v>6</v>
      </c>
      <c r="M11" s="33"/>
    </row>
    <row r="12" spans="2:13" ht="16.5" thickBot="1" x14ac:dyDescent="0.3">
      <c r="B12" s="43">
        <v>2000</v>
      </c>
      <c r="C12" s="44">
        <v>1</v>
      </c>
      <c r="D12" s="38" t="s">
        <v>25</v>
      </c>
      <c r="E12" s="39">
        <f>B12*C12</f>
        <v>2000</v>
      </c>
      <c r="F12" s="45">
        <f>B12-E12</f>
        <v>0</v>
      </c>
      <c r="H12" s="46" t="s">
        <v>26</v>
      </c>
      <c r="I12" s="30">
        <v>36255</v>
      </c>
      <c r="J12" s="31">
        <v>52850</v>
      </c>
      <c r="K12" s="32">
        <v>56348</v>
      </c>
      <c r="L12" s="27" t="str">
        <f t="shared" si="0"/>
        <v>6</v>
      </c>
      <c r="M12" s="33"/>
    </row>
    <row r="13" spans="2:13" ht="16.5" thickBot="1" x14ac:dyDescent="0.3">
      <c r="B13" s="47" t="s">
        <v>27</v>
      </c>
      <c r="C13" s="48" t="str">
        <f>IF($C$15&lt;=3,"25%",IF($C$15&lt;=7,"50%",IF($C$15&lt;=11,"75%","100%")))</f>
        <v>25%</v>
      </c>
      <c r="H13" s="49" t="s">
        <v>28</v>
      </c>
      <c r="I13" s="50"/>
      <c r="J13" s="51"/>
      <c r="K13" s="28"/>
      <c r="L13" s="52"/>
      <c r="M13" s="33"/>
    </row>
    <row r="14" spans="2:13" ht="16.5" thickBot="1" x14ac:dyDescent="0.3">
      <c r="H14" s="49" t="s">
        <v>29</v>
      </c>
      <c r="I14" s="53"/>
      <c r="J14" s="54"/>
      <c r="K14" s="33"/>
      <c r="L14" s="52"/>
      <c r="M14" s="33"/>
    </row>
    <row r="15" spans="2:13" ht="16.5" thickBot="1" x14ac:dyDescent="0.3">
      <c r="B15" s="55" t="s">
        <v>30</v>
      </c>
      <c r="C15" s="56">
        <f>SUM(I14+I20+I21+J24+K27+K30+K31)</f>
        <v>0</v>
      </c>
    </row>
    <row r="16" spans="2:13" ht="19.5" thickBot="1" x14ac:dyDescent="0.3">
      <c r="H16" s="5" t="s">
        <v>31</v>
      </c>
      <c r="I16" s="6"/>
      <c r="J16" s="6"/>
      <c r="K16" s="6"/>
      <c r="L16" s="6"/>
      <c r="M16" s="7"/>
    </row>
    <row r="17" spans="8:13" ht="30.75" thickBot="1" x14ac:dyDescent="0.3">
      <c r="H17" s="57" t="s">
        <v>32</v>
      </c>
      <c r="I17" s="58" t="s">
        <v>33</v>
      </c>
      <c r="J17" s="59" t="s">
        <v>34</v>
      </c>
      <c r="K17" s="59" t="s">
        <v>35</v>
      </c>
      <c r="L17" s="59" t="s">
        <v>36</v>
      </c>
      <c r="M17" s="60" t="s">
        <v>37</v>
      </c>
    </row>
    <row r="18" spans="8:13" ht="15.75" thickBot="1" x14ac:dyDescent="0.3">
      <c r="H18" s="36" t="s">
        <v>8</v>
      </c>
      <c r="I18" s="61">
        <v>5</v>
      </c>
      <c r="J18" s="62">
        <v>4</v>
      </c>
      <c r="K18" s="62">
        <v>3</v>
      </c>
      <c r="L18" s="62">
        <v>2</v>
      </c>
      <c r="M18" s="63">
        <v>1</v>
      </c>
    </row>
    <row r="19" spans="8:13" ht="30.75" thickBot="1" x14ac:dyDescent="0.3">
      <c r="H19" s="64"/>
      <c r="I19" s="65" t="s">
        <v>38</v>
      </c>
      <c r="J19" s="66" t="s">
        <v>39</v>
      </c>
      <c r="K19" s="67"/>
      <c r="L19" s="67"/>
      <c r="M19" s="67"/>
    </row>
    <row r="20" spans="8:13" ht="15.75" x14ac:dyDescent="0.25">
      <c r="H20" s="68" t="s">
        <v>40</v>
      </c>
      <c r="I20" s="69"/>
      <c r="J20" s="70" t="str">
        <f>IF(I20&gt;=9,"5",IF(I20&gt;=8,"4",IF(I20&gt;=7,"3",IF(I20&gt;=6,"2",IF(I20&gt;=5,"1","0")))))</f>
        <v>0</v>
      </c>
      <c r="K20" s="71"/>
      <c r="L20" s="71"/>
      <c r="M20" s="71"/>
    </row>
    <row r="21" spans="8:13" ht="16.5" thickBot="1" x14ac:dyDescent="0.3">
      <c r="H21" s="72" t="s">
        <v>41</v>
      </c>
      <c r="I21" s="73"/>
      <c r="J21" s="70" t="str">
        <f>IF(I21&gt;=9,"5",IF(I21&gt;=8,"4",IF(I21&gt;=7,"3",IF(I21&gt;=6,"2",IF(I21&gt;=5,"1","0")))))</f>
        <v>0</v>
      </c>
      <c r="K21" s="71"/>
      <c r="L21" s="71"/>
      <c r="M21" s="71"/>
    </row>
    <row r="22" spans="8:13" ht="15.75" thickBot="1" x14ac:dyDescent="0.3"/>
    <row r="23" spans="8:13" ht="19.5" thickBot="1" x14ac:dyDescent="0.3">
      <c r="H23" s="5" t="s">
        <v>42</v>
      </c>
      <c r="I23" s="6"/>
      <c r="J23" s="7"/>
    </row>
    <row r="24" spans="8:13" ht="30.75" thickBot="1" x14ac:dyDescent="0.3">
      <c r="H24" s="74" t="s">
        <v>43</v>
      </c>
      <c r="I24" s="75">
        <v>1</v>
      </c>
      <c r="J24" s="76"/>
    </row>
    <row r="25" spans="8:13" ht="15.75" thickBot="1" x14ac:dyDescent="0.3"/>
    <row r="26" spans="8:13" ht="19.5" thickBot="1" x14ac:dyDescent="0.35">
      <c r="H26" s="77" t="s">
        <v>44</v>
      </c>
      <c r="I26" s="78"/>
      <c r="J26" s="78"/>
      <c r="K26" s="79"/>
    </row>
    <row r="27" spans="8:13" ht="16.5" thickBot="1" x14ac:dyDescent="0.3">
      <c r="H27" s="80" t="s">
        <v>45</v>
      </c>
      <c r="I27" s="81"/>
      <c r="J27" s="82">
        <v>1</v>
      </c>
      <c r="K27" s="76"/>
    </row>
    <row r="28" spans="8:13" ht="15.75" thickBot="1" x14ac:dyDescent="0.3"/>
    <row r="29" spans="8:13" ht="19.5" thickBot="1" x14ac:dyDescent="0.3">
      <c r="H29" s="5" t="s">
        <v>46</v>
      </c>
      <c r="I29" s="6"/>
      <c r="J29" s="6"/>
      <c r="K29" s="7"/>
    </row>
    <row r="30" spans="8:13" ht="15.75" x14ac:dyDescent="0.25">
      <c r="H30" s="83" t="s">
        <v>47</v>
      </c>
      <c r="I30" s="84"/>
      <c r="J30" s="85">
        <v>1</v>
      </c>
      <c r="K30" s="76"/>
    </row>
    <row r="31" spans="8:13" ht="30.75" customHeight="1" thickBot="1" x14ac:dyDescent="0.3">
      <c r="H31" s="86" t="s">
        <v>48</v>
      </c>
      <c r="I31" s="87"/>
      <c r="J31" s="88">
        <v>1</v>
      </c>
      <c r="K31" s="89"/>
    </row>
    <row r="32" spans="8:13" ht="24.75" customHeight="1" x14ac:dyDescent="0.25"/>
  </sheetData>
  <protectedRanges>
    <protectedRange sqref="C4:C6 I13:I14 I20:I21 J24 K27 K30:K31" name="Rango1"/>
  </protectedRanges>
  <mergeCells count="15">
    <mergeCell ref="H29:K29"/>
    <mergeCell ref="H30:I30"/>
    <mergeCell ref="H31:I31"/>
    <mergeCell ref="I13:J13"/>
    <mergeCell ref="I14:J14"/>
    <mergeCell ref="H16:M16"/>
    <mergeCell ref="H23:J23"/>
    <mergeCell ref="H26:K26"/>
    <mergeCell ref="H27:I27"/>
    <mergeCell ref="B2:F2"/>
    <mergeCell ref="H2:L2"/>
    <mergeCell ref="L3:L4"/>
    <mergeCell ref="C4:F4"/>
    <mergeCell ref="C5:F5"/>
    <mergeCell ref="C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cmoya</dc:creator>
  <cp:lastModifiedBy>cmoya</cp:lastModifiedBy>
  <dcterms:created xsi:type="dcterms:W3CDTF">2024-05-09T08:35:57Z</dcterms:created>
  <dcterms:modified xsi:type="dcterms:W3CDTF">2024-05-09T08:38:33Z</dcterms:modified>
</cp:coreProperties>
</file>